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3260" windowHeight="12345" activeTab="0"/>
  </bookViews>
  <sheets>
    <sheet name="tabella da pubblicare" sheetId="1" r:id="rId1"/>
    <sheet name="premio prod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<sst xmlns="http://schemas.openxmlformats.org/spreadsheetml/2006/main" count="153" uniqueCount="125">
  <si>
    <t>impiegati e dirigenti</t>
  </si>
  <si>
    <t xml:space="preserve">operai </t>
  </si>
  <si>
    <t>Art. 16 c. 2 d. lgs 33/2013</t>
  </si>
  <si>
    <t>totale</t>
  </si>
  <si>
    <t>Conto Annuale del  personale</t>
  </si>
  <si>
    <t xml:space="preserve">costo annuale del personale </t>
  </si>
  <si>
    <t>salari e stipendi</t>
  </si>
  <si>
    <t xml:space="preserve">Oneri sociali INPS </t>
  </si>
  <si>
    <t>Oneri sociali INAIL</t>
  </si>
  <si>
    <t>FASDA</t>
  </si>
  <si>
    <t>Fasdac-Negri-Pastore</t>
  </si>
  <si>
    <t>Altri costi (vestiario)</t>
  </si>
  <si>
    <t>salari e stipen. interin.</t>
  </si>
  <si>
    <t xml:space="preserve">totale </t>
  </si>
  <si>
    <t>differenza</t>
  </si>
  <si>
    <t>TFR</t>
  </si>
  <si>
    <t>Totale senza int.li</t>
  </si>
  <si>
    <t xml:space="preserve">impiegati </t>
  </si>
  <si>
    <t>nota*:</t>
  </si>
  <si>
    <t>non sono previsti premi per il Direttore Generale</t>
  </si>
  <si>
    <t>Ammontare complessivo dei premi previsti</t>
  </si>
  <si>
    <t>ammontare premi erogati</t>
  </si>
  <si>
    <t>premio medio</t>
  </si>
  <si>
    <t>descrizione della voce</t>
  </si>
  <si>
    <t>max erogato</t>
  </si>
  <si>
    <t>min. erogato</t>
  </si>
  <si>
    <t>Enti di diritto privato controllati numero:</t>
  </si>
  <si>
    <t>Dichiarazione insussistenza incomp. Incarico nr.:</t>
  </si>
  <si>
    <t>massimo</t>
  </si>
  <si>
    <t>minimo</t>
  </si>
  <si>
    <t>grado di differ.</t>
  </si>
  <si>
    <t>Art. 13 c. 1 - lett b - d lgs 33/13:</t>
  </si>
  <si>
    <t>link organigramma</t>
  </si>
  <si>
    <t>art. 16 c. 3 d. lgs 33/2013</t>
  </si>
  <si>
    <t>tassi di assenza</t>
  </si>
  <si>
    <t>in % su ore lavorabili</t>
  </si>
  <si>
    <t>Art. 21 c. 1 -  d lgs 33/13; art: 47 c. 8 , d lgs n. 165/2001:</t>
  </si>
  <si>
    <t>link a C.C.N.L.</t>
  </si>
  <si>
    <t>Art. 14, c. 1, lett. c), d.lgs. n. 33/2013</t>
  </si>
  <si>
    <t>Importi di viaggi di servizio e missioni pagati con fondi pubblici</t>
  </si>
  <si>
    <t>operai</t>
  </si>
  <si>
    <t>impiegati</t>
  </si>
  <si>
    <t>NOTA: SO.GE.NU.S. S.p.A. non si è avvalsa di lavoratori a tempo determinato.</t>
  </si>
  <si>
    <t>a bilancio 2017</t>
  </si>
  <si>
    <t>ANNO 2018</t>
  </si>
  <si>
    <t>art. 16 c. 1 d. lgs 33/2013</t>
  </si>
  <si>
    <t>art. 17 c. 1 d. lgs 33/2013</t>
  </si>
  <si>
    <t>art. 17 c. 2 d. lgs 33/2013</t>
  </si>
  <si>
    <t>art. 20 c. 1 d. lgs 33/2013*</t>
  </si>
  <si>
    <t>art. 20 c. 2 d. lgs 33/2013*</t>
  </si>
  <si>
    <t>art. 20 c. 3 d. lgs 33/2013</t>
  </si>
  <si>
    <t>totle premio</t>
  </si>
  <si>
    <t>di cui buono</t>
  </si>
  <si>
    <t>totale in busta</t>
  </si>
  <si>
    <t>Autisti</t>
  </si>
  <si>
    <t>CIATTAGLIA</t>
  </si>
  <si>
    <t>ANDREA</t>
  </si>
  <si>
    <t>BINI</t>
  </si>
  <si>
    <t>Marco</t>
  </si>
  <si>
    <t xml:space="preserve">BONVECCHI </t>
  </si>
  <si>
    <t>GIAMPAOLO</t>
  </si>
  <si>
    <t>FABBRETTI</t>
  </si>
  <si>
    <t>Franco</t>
  </si>
  <si>
    <t xml:space="preserve">FORONI </t>
  </si>
  <si>
    <t>CRISTIANO</t>
  </si>
  <si>
    <t>GIORGI</t>
  </si>
  <si>
    <t>BRUNO</t>
  </si>
  <si>
    <t>GRILLI</t>
  </si>
  <si>
    <t>GIUSEPPE</t>
  </si>
  <si>
    <t>ROSCINI</t>
  </si>
  <si>
    <t>Moris</t>
  </si>
  <si>
    <t>LATINI</t>
  </si>
  <si>
    <t>CORRADO</t>
  </si>
  <si>
    <t>LUZI</t>
  </si>
  <si>
    <t>CITAREI</t>
  </si>
  <si>
    <t>Gianluca</t>
  </si>
  <si>
    <t>MONTESI</t>
  </si>
  <si>
    <t>GIULIANO</t>
  </si>
  <si>
    <t>OLIVIERI</t>
  </si>
  <si>
    <t>Antonello</t>
  </si>
  <si>
    <t>PICCIONI</t>
  </si>
  <si>
    <t>SIMONE</t>
  </si>
  <si>
    <t>SBARBATI</t>
  </si>
  <si>
    <t>NARCISIO</t>
  </si>
  <si>
    <t xml:space="preserve">SCARABOTTI </t>
  </si>
  <si>
    <t>MASSIMO</t>
  </si>
  <si>
    <t xml:space="preserve">SIGILLINO </t>
  </si>
  <si>
    <t>JEAN PIERRE</t>
  </si>
  <si>
    <t xml:space="preserve">STRONATI </t>
  </si>
  <si>
    <t>Francesco</t>
  </si>
  <si>
    <t xml:space="preserve">BORDONI </t>
  </si>
  <si>
    <t>Alberto</t>
  </si>
  <si>
    <t>Discarica</t>
  </si>
  <si>
    <t xml:space="preserve"> €                -   </t>
  </si>
  <si>
    <t>CERIONI</t>
  </si>
  <si>
    <t>Andrea</t>
  </si>
  <si>
    <t xml:space="preserve">CONTARDI </t>
  </si>
  <si>
    <t>Stefano</t>
  </si>
  <si>
    <t xml:space="preserve">LATINI </t>
  </si>
  <si>
    <t>Giuliano</t>
  </si>
  <si>
    <t>MANZOTTI</t>
  </si>
  <si>
    <t xml:space="preserve">MONTESI </t>
  </si>
  <si>
    <t>Fulvio</t>
  </si>
  <si>
    <t xml:space="preserve">PETRELLINI </t>
  </si>
  <si>
    <t xml:space="preserve">VALENTINI </t>
  </si>
  <si>
    <t>Baldino</t>
  </si>
  <si>
    <t>VERDOLINI</t>
  </si>
  <si>
    <t>Moreno</t>
  </si>
  <si>
    <t>Impiegati</t>
  </si>
  <si>
    <t xml:space="preserve">BRUGIAFERRI </t>
  </si>
  <si>
    <t>M. BRUNELLA</t>
  </si>
  <si>
    <t xml:space="preserve">CESARONI </t>
  </si>
  <si>
    <t>Doriana</t>
  </si>
  <si>
    <t xml:space="preserve">GRESTI </t>
  </si>
  <si>
    <t>CIARIMBOLI</t>
  </si>
  <si>
    <t>Monica</t>
  </si>
  <si>
    <t xml:space="preserve">PIERMARTINI </t>
  </si>
  <si>
    <t xml:space="preserve">RINALDI </t>
  </si>
  <si>
    <t>Anna Maria</t>
  </si>
  <si>
    <t xml:space="preserve">SANTELLI </t>
  </si>
  <si>
    <t>Giorgio</t>
  </si>
  <si>
    <t>Capiservizio</t>
  </si>
  <si>
    <t xml:space="preserve">CERIONI </t>
  </si>
  <si>
    <t>Pietro</t>
  </si>
  <si>
    <t xml:space="preserve">GIACCAGLIA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</si>
</sst>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_ * #,##0.00_-[$₹-44D]_ ;_ * #,##0.00\-[$₹-44D]_ ;_ * &quot;-&quot;??_-[$₹-44D]_ ;_ @_ 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  <numFmt numFmtId="178" formatCode="[$€-2]\ #,##0.00;[Red]\-[$€-2]\ 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6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0" fontId="0" fillId="0" borderId="10" xfId="0" applyNumberFormat="1" applyBorder="1" applyAlignment="1">
      <alignment/>
    </xf>
    <xf numFmtId="0" fontId="42" fillId="0" borderId="10" xfId="0" applyFont="1" applyBorder="1" applyAlignment="1">
      <alignment vertical="center" wrapText="1"/>
    </xf>
    <xf numFmtId="10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46" fillId="0" borderId="10" xfId="0" applyFont="1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17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0" fontId="0" fillId="0" borderId="13" xfId="0" applyNumberFormat="1" applyBorder="1" applyAlignment="1">
      <alignment/>
    </xf>
    <xf numFmtId="0" fontId="42" fillId="0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42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42" fillId="0" borderId="14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170" fontId="47" fillId="0" borderId="10" xfId="0" applyNumberFormat="1" applyFont="1" applyBorder="1" applyAlignment="1">
      <alignment/>
    </xf>
    <xf numFmtId="170" fontId="47" fillId="0" borderId="13" xfId="0" applyNumberFormat="1" applyFont="1" applyBorder="1" applyAlignment="1">
      <alignment/>
    </xf>
    <xf numFmtId="170" fontId="0" fillId="33" borderId="10" xfId="0" applyNumberFormat="1" applyFill="1" applyBorder="1" applyAlignment="1">
      <alignment/>
    </xf>
    <xf numFmtId="0" fontId="42" fillId="0" borderId="0" xfId="0" applyFont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48" fillId="0" borderId="22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42" fillId="0" borderId="27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9" fillId="0" borderId="30" xfId="36" applyFont="1" applyBorder="1" applyAlignment="1">
      <alignment horizontal="left" vertical="center"/>
    </xf>
    <xf numFmtId="0" fontId="49" fillId="0" borderId="31" xfId="36" applyFont="1" applyBorder="1" applyAlignment="1">
      <alignment horizontal="left" vertical="center"/>
    </xf>
    <xf numFmtId="0" fontId="49" fillId="0" borderId="32" xfId="36" applyFont="1" applyBorder="1" applyAlignment="1">
      <alignment horizontal="left" vertical="center"/>
    </xf>
    <xf numFmtId="0" fontId="49" fillId="0" borderId="33" xfId="36" applyFont="1" applyBorder="1" applyAlignment="1">
      <alignment horizontal="left" vertical="center"/>
    </xf>
    <xf numFmtId="0" fontId="49" fillId="0" borderId="34" xfId="36" applyFont="1" applyBorder="1" applyAlignment="1">
      <alignment horizontal="left" vertical="center"/>
    </xf>
    <xf numFmtId="0" fontId="49" fillId="0" borderId="35" xfId="36" applyFont="1" applyBorder="1" applyAlignment="1">
      <alignment horizontal="left" vertical="center"/>
    </xf>
    <xf numFmtId="0" fontId="0" fillId="35" borderId="36" xfId="0" applyFill="1" applyBorder="1" applyAlignment="1">
      <alignment horizontal="center" vertical="center" wrapText="1"/>
    </xf>
    <xf numFmtId="0" fontId="0" fillId="35" borderId="37" xfId="0" applyFill="1" applyBorder="1" applyAlignment="1">
      <alignment horizontal="center" vertical="center" wrapText="1"/>
    </xf>
    <xf numFmtId="0" fontId="0" fillId="35" borderId="3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left" wrapText="1"/>
    </xf>
    <xf numFmtId="0" fontId="42" fillId="0" borderId="40" xfId="0" applyFont="1" applyBorder="1" applyAlignment="1">
      <alignment horizontal="left" wrapText="1"/>
    </xf>
    <xf numFmtId="0" fontId="42" fillId="0" borderId="41" xfId="0" applyFont="1" applyBorder="1" applyAlignment="1">
      <alignment horizontal="left" wrapText="1"/>
    </xf>
    <xf numFmtId="0" fontId="42" fillId="0" borderId="42" xfId="0" applyFont="1" applyBorder="1" applyAlignment="1">
      <alignment horizontal="left" wrapText="1"/>
    </xf>
    <xf numFmtId="0" fontId="0" fillId="2" borderId="2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42" fillId="0" borderId="22" xfId="0" applyFont="1" applyBorder="1" applyAlignment="1">
      <alignment horizontal="left"/>
    </xf>
    <xf numFmtId="0" fontId="42" fillId="0" borderId="11" xfId="0" applyFont="1" applyBorder="1" applyAlignment="1">
      <alignment horizontal="left"/>
    </xf>
    <xf numFmtId="0" fontId="49" fillId="0" borderId="11" xfId="36" applyFont="1" applyBorder="1" applyAlignment="1">
      <alignment horizontal="left"/>
    </xf>
    <xf numFmtId="0" fontId="49" fillId="0" borderId="12" xfId="36" applyFont="1" applyBorder="1" applyAlignment="1">
      <alignment horizontal="left"/>
    </xf>
    <xf numFmtId="0" fontId="5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178" fontId="0" fillId="0" borderId="0" xfId="0" applyNumberFormat="1" applyAlignment="1">
      <alignment/>
    </xf>
    <xf numFmtId="178" fontId="52" fillId="0" borderId="0" xfId="0" applyNumberFormat="1" applyFont="1" applyAlignment="1">
      <alignment vertical="center"/>
    </xf>
    <xf numFmtId="178" fontId="52" fillId="0" borderId="0" xfId="0" applyNumberFormat="1" applyFont="1" applyAlignment="1">
      <alignment horizontal="right" vertical="center"/>
    </xf>
    <xf numFmtId="178" fontId="53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178" fontId="51" fillId="0" borderId="0" xfId="0" applyNumberFormat="1" applyFont="1" applyAlignment="1">
      <alignment vertical="center"/>
    </xf>
    <xf numFmtId="0" fontId="50" fillId="36" borderId="0" xfId="0" applyFont="1" applyFill="1" applyAlignment="1">
      <alignment horizontal="center" vertical="center"/>
    </xf>
    <xf numFmtId="178" fontId="51" fillId="0" borderId="44" xfId="0" applyNumberFormat="1" applyFont="1" applyBorder="1" applyAlignment="1">
      <alignment horizontal="center" vertical="center"/>
    </xf>
    <xf numFmtId="178" fontId="51" fillId="0" borderId="45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genus.com/wp-content/download/Amministrazione%20trasparente/PRO%204%20M02%20ORGANIGRAMMA.pdf" TargetMode="External" /><Relationship Id="rId2" Type="http://schemas.openxmlformats.org/officeDocument/2006/relationships/hyperlink" Target="http://www.utilitalia.it/Lavoro/contratti.aspx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120" zoomScaleNormal="120" zoomScalePageLayoutView="0" workbookViewId="0" topLeftCell="A1">
      <selection activeCell="A1" sqref="A1:E2"/>
    </sheetView>
  </sheetViews>
  <sheetFormatPr defaultColWidth="9.140625" defaultRowHeight="15"/>
  <cols>
    <col min="1" max="1" width="12.57421875" style="0" customWidth="1"/>
    <col min="2" max="2" width="16.28125" style="0" customWidth="1"/>
    <col min="3" max="3" width="13.140625" style="0" bestFit="1" customWidth="1"/>
    <col min="4" max="5" width="14.7109375" style="0" bestFit="1" customWidth="1"/>
  </cols>
  <sheetData>
    <row r="1" spans="1:5" ht="15">
      <c r="A1" s="30" t="s">
        <v>44</v>
      </c>
      <c r="B1" s="30"/>
      <c r="C1" s="30"/>
      <c r="D1" s="30"/>
      <c r="E1" s="30"/>
    </row>
    <row r="2" ht="15.75" thickBot="1"/>
    <row r="3" spans="1:5" ht="15">
      <c r="A3" s="73" t="s">
        <v>31</v>
      </c>
      <c r="B3" s="74"/>
      <c r="C3" s="75" t="s">
        <v>32</v>
      </c>
      <c r="D3" s="75"/>
      <c r="E3" s="76"/>
    </row>
    <row r="4" spans="1:5" ht="15.75" thickBot="1">
      <c r="A4" s="70"/>
      <c r="B4" s="71"/>
      <c r="C4" s="71"/>
      <c r="D4" s="71"/>
      <c r="E4" s="72"/>
    </row>
    <row r="5" spans="1:5" ht="30">
      <c r="A5" s="46" t="s">
        <v>45</v>
      </c>
      <c r="B5" s="49" t="s">
        <v>4</v>
      </c>
      <c r="C5" s="9" t="s">
        <v>0</v>
      </c>
      <c r="D5" s="9" t="s">
        <v>1</v>
      </c>
      <c r="E5" s="10" t="s">
        <v>3</v>
      </c>
    </row>
    <row r="6" spans="1:5" ht="15">
      <c r="A6" s="48"/>
      <c r="B6" s="50"/>
      <c r="C6" s="2">
        <v>10</v>
      </c>
      <c r="D6" s="2">
        <v>27</v>
      </c>
      <c r="E6" s="11">
        <f>SUM(C6:D6)</f>
        <v>37</v>
      </c>
    </row>
    <row r="7" spans="1:5" ht="15.75" thickBot="1">
      <c r="A7" s="60"/>
      <c r="B7" s="61"/>
      <c r="C7" s="61"/>
      <c r="D7" s="61"/>
      <c r="E7" s="62"/>
    </row>
    <row r="8" spans="1:5" ht="30">
      <c r="A8" s="46" t="s">
        <v>2</v>
      </c>
      <c r="B8" s="49" t="s">
        <v>5</v>
      </c>
      <c r="C8" s="9" t="s">
        <v>0</v>
      </c>
      <c r="D8" s="9" t="s">
        <v>1</v>
      </c>
      <c r="E8" s="10" t="s">
        <v>3</v>
      </c>
    </row>
    <row r="9" spans="1:5" ht="16.5" customHeight="1">
      <c r="A9" s="48"/>
      <c r="B9" s="50"/>
      <c r="C9" s="3">
        <f>C17</f>
        <v>759156.74</v>
      </c>
      <c r="D9" s="3">
        <f>D17</f>
        <v>1341574.0999999999</v>
      </c>
      <c r="E9" s="12">
        <f>E17</f>
        <v>2100730.8399999994</v>
      </c>
    </row>
    <row r="10" spans="1:5" ht="15" hidden="1">
      <c r="A10" s="13" t="s">
        <v>6</v>
      </c>
      <c r="B10" s="2"/>
      <c r="C10" s="27">
        <v>536598.82</v>
      </c>
      <c r="D10" s="4">
        <v>926005.27</v>
      </c>
      <c r="E10" s="27">
        <f aca="true" t="shared" si="0" ref="E10:E16">SUM(C10:D10)</f>
        <v>1462604.0899999999</v>
      </c>
    </row>
    <row r="11" spans="1:10" ht="15" hidden="1">
      <c r="A11" s="13" t="s">
        <v>7</v>
      </c>
      <c r="B11" s="2"/>
      <c r="C11" s="27">
        <v>157915.05</v>
      </c>
      <c r="D11" s="4">
        <v>271179.4</v>
      </c>
      <c r="E11" s="14">
        <f t="shared" si="0"/>
        <v>429094.45</v>
      </c>
      <c r="I11" s="1"/>
      <c r="J11" s="1"/>
    </row>
    <row r="12" spans="1:8" ht="15" hidden="1">
      <c r="A12" s="13" t="s">
        <v>8</v>
      </c>
      <c r="B12" s="2"/>
      <c r="C12" s="29">
        <v>5406</v>
      </c>
      <c r="D12" s="29">
        <v>52644.4</v>
      </c>
      <c r="E12" s="14">
        <f t="shared" si="0"/>
        <v>58050.4</v>
      </c>
      <c r="G12" s="1">
        <v>58050.39</v>
      </c>
      <c r="H12" s="1"/>
    </row>
    <row r="13" spans="1:10" ht="15" hidden="1">
      <c r="A13" s="13" t="s">
        <v>9</v>
      </c>
      <c r="B13" s="2"/>
      <c r="C13" s="4">
        <v>2502</v>
      </c>
      <c r="D13" s="4">
        <v>7366.5</v>
      </c>
      <c r="E13" s="14">
        <f t="shared" si="0"/>
        <v>9868.5</v>
      </c>
      <c r="G13">
        <v>-5406</v>
      </c>
      <c r="I13" s="1"/>
      <c r="J13" s="1"/>
    </row>
    <row r="14" spans="1:8" ht="15" hidden="1">
      <c r="A14" s="13" t="s">
        <v>10</v>
      </c>
      <c r="B14" s="2"/>
      <c r="C14" s="4">
        <v>17198.68</v>
      </c>
      <c r="D14" s="4">
        <v>0</v>
      </c>
      <c r="E14" s="14">
        <f t="shared" si="0"/>
        <v>17198.68</v>
      </c>
      <c r="G14" s="1">
        <f>SUM(G12:G13)</f>
        <v>52644.39</v>
      </c>
      <c r="H14" s="1"/>
    </row>
    <row r="15" spans="1:5" ht="15" hidden="1">
      <c r="A15" s="13" t="s">
        <v>11</v>
      </c>
      <c r="B15" s="2"/>
      <c r="C15" s="4">
        <v>0</v>
      </c>
      <c r="D15" s="4">
        <v>19464.44</v>
      </c>
      <c r="E15" s="14">
        <f t="shared" si="0"/>
        <v>19464.44</v>
      </c>
    </row>
    <row r="16" spans="1:5" ht="15" hidden="1">
      <c r="A16" s="13" t="s">
        <v>15</v>
      </c>
      <c r="B16" s="2"/>
      <c r="C16" s="4">
        <v>39536.19</v>
      </c>
      <c r="D16" s="4">
        <v>64914.09</v>
      </c>
      <c r="E16" s="14">
        <f t="shared" si="0"/>
        <v>104450.28</v>
      </c>
    </row>
    <row r="17" spans="1:5" ht="15" hidden="1">
      <c r="A17" s="13" t="s">
        <v>16</v>
      </c>
      <c r="B17" s="2"/>
      <c r="C17" s="27">
        <f>SUM(C10:C16)</f>
        <v>759156.74</v>
      </c>
      <c r="D17" s="27">
        <f>SUM(D10:D16)</f>
        <v>1341574.0999999999</v>
      </c>
      <c r="E17" s="27">
        <f>SUM(E10:E16)</f>
        <v>2100730.8399999994</v>
      </c>
    </row>
    <row r="18" spans="1:5" ht="15" hidden="1">
      <c r="A18" s="13" t="s">
        <v>12</v>
      </c>
      <c r="B18" s="2"/>
      <c r="C18" s="4">
        <v>56564.13</v>
      </c>
      <c r="D18" s="4">
        <v>73579.76</v>
      </c>
      <c r="E18" s="14">
        <f>SUM(C18:D18)</f>
        <v>130143.88999999998</v>
      </c>
    </row>
    <row r="19" spans="1:5" ht="15" hidden="1">
      <c r="A19" s="13" t="s">
        <v>13</v>
      </c>
      <c r="B19" s="2"/>
      <c r="C19" s="4"/>
      <c r="D19" s="4"/>
      <c r="E19" s="28">
        <f>SUM(E17:E18)</f>
        <v>2230874.7299999995</v>
      </c>
    </row>
    <row r="20" spans="1:5" ht="15" hidden="1">
      <c r="A20" s="13" t="s">
        <v>43</v>
      </c>
      <c r="B20" s="2"/>
      <c r="C20" s="4"/>
      <c r="D20" s="4"/>
      <c r="E20" s="28">
        <v>2230874.72</v>
      </c>
    </row>
    <row r="21" spans="1:5" ht="15" hidden="1">
      <c r="A21" s="13" t="s">
        <v>14</v>
      </c>
      <c r="B21" s="2"/>
      <c r="C21" s="4"/>
      <c r="D21" s="4"/>
      <c r="E21" s="14">
        <f>E19-E20</f>
        <v>0.009999999310821295</v>
      </c>
    </row>
    <row r="22" spans="1:5" ht="15.75" thickBot="1">
      <c r="A22" s="60"/>
      <c r="B22" s="61"/>
      <c r="C22" s="61"/>
      <c r="D22" s="61"/>
      <c r="E22" s="62"/>
    </row>
    <row r="23" spans="1:5" ht="30">
      <c r="A23" s="46" t="s">
        <v>46</v>
      </c>
      <c r="B23" s="49" t="s">
        <v>4</v>
      </c>
      <c r="C23" s="9" t="s">
        <v>0</v>
      </c>
      <c r="D23" s="9" t="s">
        <v>1</v>
      </c>
      <c r="E23" s="10" t="s">
        <v>3</v>
      </c>
    </row>
    <row r="24" spans="1:5" ht="15">
      <c r="A24" s="48"/>
      <c r="B24" s="50"/>
      <c r="C24" s="4">
        <v>0</v>
      </c>
      <c r="D24" s="4">
        <v>0</v>
      </c>
      <c r="E24" s="14">
        <f>SUM(C24:D24)</f>
        <v>0</v>
      </c>
    </row>
    <row r="25" spans="1:5" ht="15.75" thickBot="1">
      <c r="A25" s="60"/>
      <c r="B25" s="61"/>
      <c r="C25" s="61"/>
      <c r="D25" s="61"/>
      <c r="E25" s="62"/>
    </row>
    <row r="26" spans="1:5" ht="30">
      <c r="A26" s="46" t="s">
        <v>47</v>
      </c>
      <c r="B26" s="49" t="s">
        <v>4</v>
      </c>
      <c r="C26" s="9" t="s">
        <v>0</v>
      </c>
      <c r="D26" s="9" t="s">
        <v>1</v>
      </c>
      <c r="E26" s="10" t="s">
        <v>3</v>
      </c>
    </row>
    <row r="27" spans="1:5" ht="15">
      <c r="A27" s="48"/>
      <c r="B27" s="50"/>
      <c r="C27" s="4">
        <v>0</v>
      </c>
      <c r="D27" s="4">
        <v>0</v>
      </c>
      <c r="E27" s="14">
        <v>0</v>
      </c>
    </row>
    <row r="28" spans="1:5" ht="15.75" thickBot="1">
      <c r="A28" s="60"/>
      <c r="B28" s="61"/>
      <c r="C28" s="61"/>
      <c r="D28" s="61"/>
      <c r="E28" s="62"/>
    </row>
    <row r="29" spans="1:5" ht="30">
      <c r="A29" s="46" t="s">
        <v>33</v>
      </c>
      <c r="B29" s="15" t="s">
        <v>34</v>
      </c>
      <c r="C29" s="9" t="s">
        <v>0</v>
      </c>
      <c r="D29" s="9" t="s">
        <v>1</v>
      </c>
      <c r="E29" s="10" t="s">
        <v>3</v>
      </c>
    </row>
    <row r="30" spans="1:5" ht="15">
      <c r="A30" s="48"/>
      <c r="B30" s="8" t="s">
        <v>35</v>
      </c>
      <c r="C30" s="7"/>
      <c r="D30" s="7"/>
      <c r="E30" s="16"/>
    </row>
    <row r="31" spans="1:5" ht="15.75" thickBot="1">
      <c r="A31" s="60"/>
      <c r="B31" s="61"/>
      <c r="C31" s="61"/>
      <c r="D31" s="61"/>
      <c r="E31" s="62"/>
    </row>
    <row r="32" spans="1:5" ht="15">
      <c r="A32" s="66" t="s">
        <v>36</v>
      </c>
      <c r="B32" s="67"/>
      <c r="C32" s="51" t="s">
        <v>37</v>
      </c>
      <c r="D32" s="52"/>
      <c r="E32" s="53"/>
    </row>
    <row r="33" spans="1:5" ht="15">
      <c r="A33" s="68"/>
      <c r="B33" s="69"/>
      <c r="C33" s="54"/>
      <c r="D33" s="55"/>
      <c r="E33" s="56"/>
    </row>
    <row r="34" spans="1:5" ht="15.75" thickBot="1">
      <c r="A34" s="60"/>
      <c r="B34" s="61"/>
      <c r="C34" s="61"/>
      <c r="D34" s="61"/>
      <c r="E34" s="62"/>
    </row>
    <row r="35" spans="1:5" ht="15" customHeight="1">
      <c r="A35" s="46" t="s">
        <v>48</v>
      </c>
      <c r="B35" s="49" t="s">
        <v>20</v>
      </c>
      <c r="C35" s="9" t="s">
        <v>17</v>
      </c>
      <c r="D35" s="9" t="s">
        <v>1</v>
      </c>
      <c r="E35" s="10" t="s">
        <v>3</v>
      </c>
    </row>
    <row r="36" spans="1:5" ht="30" customHeight="1">
      <c r="A36" s="47"/>
      <c r="B36" s="50"/>
      <c r="C36" s="4">
        <v>11175.61</v>
      </c>
      <c r="D36" s="4">
        <v>37586.82</v>
      </c>
      <c r="E36" s="14">
        <f>SUM(C36:D36)</f>
        <v>48762.43</v>
      </c>
    </row>
    <row r="37" spans="1:5" ht="30" customHeight="1">
      <c r="A37" s="48"/>
      <c r="B37" s="24" t="s">
        <v>21</v>
      </c>
      <c r="C37" s="4">
        <f>C36</f>
        <v>11175.61</v>
      </c>
      <c r="D37" s="4">
        <f>D36</f>
        <v>37586.82</v>
      </c>
      <c r="E37" s="14">
        <f>SUM(C37:D37)</f>
        <v>48762.43</v>
      </c>
    </row>
    <row r="38" spans="1:5" ht="15">
      <c r="A38" s="13" t="s">
        <v>18</v>
      </c>
      <c r="B38" s="2" t="s">
        <v>19</v>
      </c>
      <c r="C38" s="2"/>
      <c r="D38" s="2"/>
      <c r="E38" s="11"/>
    </row>
    <row r="39" spans="1:5" ht="15.75" thickBot="1">
      <c r="A39" s="34"/>
      <c r="B39" s="35"/>
      <c r="C39" s="35"/>
      <c r="D39" s="35"/>
      <c r="E39" s="36"/>
    </row>
    <row r="40" spans="1:5" ht="30" customHeight="1">
      <c r="A40" s="46" t="s">
        <v>49</v>
      </c>
      <c r="B40" s="17" t="s">
        <v>23</v>
      </c>
      <c r="C40" s="9" t="s">
        <v>17</v>
      </c>
      <c r="D40" s="9" t="s">
        <v>1</v>
      </c>
      <c r="E40" s="57"/>
    </row>
    <row r="41" spans="1:5" ht="15">
      <c r="A41" s="47"/>
      <c r="B41" s="5" t="s">
        <v>22</v>
      </c>
      <c r="C41" s="4">
        <v>1271.73</v>
      </c>
      <c r="D41" s="4">
        <v>1392.1</v>
      </c>
      <c r="E41" s="58"/>
    </row>
    <row r="42" spans="1:5" ht="15">
      <c r="A42" s="47"/>
      <c r="B42" s="5" t="s">
        <v>24</v>
      </c>
      <c r="C42" s="4">
        <v>1736.93</v>
      </c>
      <c r="D42" s="4">
        <v>1710.34</v>
      </c>
      <c r="E42" s="58"/>
    </row>
    <row r="43" spans="1:5" ht="15">
      <c r="A43" s="48"/>
      <c r="B43" s="5" t="s">
        <v>25</v>
      </c>
      <c r="C43" s="4">
        <v>807.94</v>
      </c>
      <c r="D43" s="4">
        <v>617.48</v>
      </c>
      <c r="E43" s="58"/>
    </row>
    <row r="44" spans="1:5" ht="15">
      <c r="A44" s="23"/>
      <c r="B44" s="65" t="s">
        <v>30</v>
      </c>
      <c r="C44" s="65"/>
      <c r="D44" s="65"/>
      <c r="E44" s="58"/>
    </row>
    <row r="45" spans="1:5" ht="15">
      <c r="A45" s="23"/>
      <c r="B45" s="5" t="s">
        <v>28</v>
      </c>
      <c r="C45" s="6">
        <f>((C42-C41)/C41)</f>
        <v>0.36580091686128346</v>
      </c>
      <c r="D45" s="6">
        <f>((D42-D41)/D41)</f>
        <v>0.22860426693484664</v>
      </c>
      <c r="E45" s="58"/>
    </row>
    <row r="46" spans="1:5" ht="15">
      <c r="A46" s="23"/>
      <c r="B46" s="5" t="s">
        <v>29</v>
      </c>
      <c r="C46" s="6">
        <f>((C43-C41)/C41)</f>
        <v>-0.364692190952482</v>
      </c>
      <c r="D46" s="6">
        <f>((D43-D41)/D41)</f>
        <v>-0.5564399109259391</v>
      </c>
      <c r="E46" s="58"/>
    </row>
    <row r="47" spans="1:5" ht="15">
      <c r="A47" s="13" t="s">
        <v>18</v>
      </c>
      <c r="B47" s="2" t="s">
        <v>19</v>
      </c>
      <c r="C47" s="2"/>
      <c r="D47" s="2"/>
      <c r="E47" s="59"/>
    </row>
    <row r="48" spans="1:5" ht="15.75" thickBot="1">
      <c r="A48" s="34"/>
      <c r="B48" s="35"/>
      <c r="C48" s="35"/>
      <c r="D48" s="35"/>
      <c r="E48" s="36"/>
    </row>
    <row r="49" spans="1:5" ht="15">
      <c r="A49" s="63" t="s">
        <v>50</v>
      </c>
      <c r="B49" s="18" t="s">
        <v>26</v>
      </c>
      <c r="C49" s="19"/>
      <c r="D49" s="20"/>
      <c r="E49" s="21">
        <v>0</v>
      </c>
    </row>
    <row r="50" spans="1:5" ht="15">
      <c r="A50" s="64"/>
      <c r="B50" s="2" t="s">
        <v>27</v>
      </c>
      <c r="C50" s="2"/>
      <c r="D50" s="2"/>
      <c r="E50" s="22">
        <v>0</v>
      </c>
    </row>
    <row r="51" spans="1:5" ht="15.75" thickBot="1">
      <c r="A51" s="43"/>
      <c r="B51" s="44"/>
      <c r="C51" s="44"/>
      <c r="D51" s="44"/>
      <c r="E51" s="45"/>
    </row>
    <row r="52" spans="1:5" ht="32.25" customHeight="1">
      <c r="A52" s="37" t="s">
        <v>38</v>
      </c>
      <c r="B52" s="40" t="s">
        <v>39</v>
      </c>
      <c r="C52" s="25" t="s">
        <v>40</v>
      </c>
      <c r="D52" s="25"/>
      <c r="E52" s="4">
        <v>248.59</v>
      </c>
    </row>
    <row r="53" spans="1:5" ht="32.25" customHeight="1">
      <c r="A53" s="38"/>
      <c r="B53" s="41"/>
      <c r="C53" s="2" t="s">
        <v>41</v>
      </c>
      <c r="D53" s="2"/>
      <c r="E53" s="4">
        <v>650.44</v>
      </c>
    </row>
    <row r="54" spans="1:5" ht="32.25" customHeight="1" thickBot="1">
      <c r="A54" s="39"/>
      <c r="B54" s="42"/>
      <c r="C54" s="26" t="s">
        <v>3</v>
      </c>
      <c r="D54" s="26"/>
      <c r="E54" s="4">
        <f>SUM(E52:E53)</f>
        <v>899.0300000000001</v>
      </c>
    </row>
    <row r="55" spans="1:5" ht="15.75" thickBot="1">
      <c r="A55" s="31"/>
      <c r="B55" s="32"/>
      <c r="C55" s="32"/>
      <c r="D55" s="32"/>
      <c r="E55" s="33"/>
    </row>
    <row r="56" ht="15">
      <c r="A56" t="s">
        <v>42</v>
      </c>
    </row>
  </sheetData>
  <sheetProtection/>
  <mergeCells count="33">
    <mergeCell ref="B26:B27"/>
    <mergeCell ref="A7:E7"/>
    <mergeCell ref="A22:E22"/>
    <mergeCell ref="A4:E4"/>
    <mergeCell ref="A3:B3"/>
    <mergeCell ref="C3:E3"/>
    <mergeCell ref="A29:A30"/>
    <mergeCell ref="A31:E31"/>
    <mergeCell ref="B5:B6"/>
    <mergeCell ref="B8:B9"/>
    <mergeCell ref="A5:A6"/>
    <mergeCell ref="A8:A9"/>
    <mergeCell ref="A23:A24"/>
    <mergeCell ref="E40:E47"/>
    <mergeCell ref="A25:E25"/>
    <mergeCell ref="A49:A50"/>
    <mergeCell ref="B44:D44"/>
    <mergeCell ref="B35:B36"/>
    <mergeCell ref="A35:A37"/>
    <mergeCell ref="A32:B33"/>
    <mergeCell ref="A34:E34"/>
    <mergeCell ref="A28:E28"/>
    <mergeCell ref="A26:A27"/>
    <mergeCell ref="A1:E1"/>
    <mergeCell ref="A55:E55"/>
    <mergeCell ref="A48:E48"/>
    <mergeCell ref="A52:A54"/>
    <mergeCell ref="B52:B54"/>
    <mergeCell ref="A51:E51"/>
    <mergeCell ref="A39:E39"/>
    <mergeCell ref="A40:A43"/>
    <mergeCell ref="B23:B24"/>
    <mergeCell ref="C32:E33"/>
  </mergeCells>
  <hyperlinks>
    <hyperlink ref="C3:E3" r:id="rId1" display="link organigramma"/>
    <hyperlink ref="C32:E33" r:id="rId2" display="link a C.C.N.L."/>
  </hyperlink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scale="9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C2:G48"/>
  <sheetViews>
    <sheetView zoomScalePageLayoutView="0" workbookViewId="0" topLeftCell="A7">
      <selection activeCell="C32" sqref="C32"/>
    </sheetView>
  </sheetViews>
  <sheetFormatPr defaultColWidth="9.140625" defaultRowHeight="15"/>
  <cols>
    <col min="3" max="3" width="9.57421875" style="0" bestFit="1" customWidth="1"/>
    <col min="4" max="4" width="12.7109375" style="0" bestFit="1" customWidth="1"/>
    <col min="5" max="5" width="10.7109375" style="0" bestFit="1" customWidth="1"/>
    <col min="6" max="6" width="9.00390625" style="0" bestFit="1" customWidth="1"/>
    <col min="7" max="7" width="18.28125" style="0" bestFit="1" customWidth="1"/>
  </cols>
  <sheetData>
    <row r="2" spans="5:7" ht="30">
      <c r="E2" s="77" t="s">
        <v>51</v>
      </c>
      <c r="F2" s="77" t="s">
        <v>52</v>
      </c>
      <c r="G2" s="77" t="s">
        <v>53</v>
      </c>
    </row>
    <row r="3" spans="3:4" ht="15">
      <c r="C3" s="86" t="s">
        <v>54</v>
      </c>
      <c r="D3" s="86"/>
    </row>
    <row r="4" spans="3:7" ht="21">
      <c r="C4" s="79" t="s">
        <v>55</v>
      </c>
      <c r="D4" s="79" t="s">
        <v>56</v>
      </c>
      <c r="E4" s="81">
        <v>1693.86</v>
      </c>
      <c r="F4" s="82">
        <v>237.5</v>
      </c>
      <c r="G4" s="83">
        <v>1456.36</v>
      </c>
    </row>
    <row r="5" spans="3:7" ht="21">
      <c r="C5" s="79" t="s">
        <v>57</v>
      </c>
      <c r="D5" s="79" t="s">
        <v>58</v>
      </c>
      <c r="E5" s="81">
        <v>953.62</v>
      </c>
      <c r="F5" s="82">
        <v>237.5</v>
      </c>
      <c r="G5" s="83">
        <v>716.12</v>
      </c>
    </row>
    <row r="6" spans="3:7" ht="21">
      <c r="C6" s="79" t="s">
        <v>59</v>
      </c>
      <c r="D6" s="79" t="s">
        <v>60</v>
      </c>
      <c r="E6" s="81">
        <v>1710.34</v>
      </c>
      <c r="F6" s="82">
        <v>237.5</v>
      </c>
      <c r="G6" s="83">
        <v>1472.84</v>
      </c>
    </row>
    <row r="7" spans="3:7" ht="21">
      <c r="C7" s="79" t="s">
        <v>61</v>
      </c>
      <c r="D7" s="79" t="s">
        <v>62</v>
      </c>
      <c r="E7" s="81">
        <v>1710.34</v>
      </c>
      <c r="F7" s="82">
        <v>237.5</v>
      </c>
      <c r="G7" s="83">
        <v>1472.84</v>
      </c>
    </row>
    <row r="8" spans="3:7" ht="21">
      <c r="C8" s="79" t="s">
        <v>63</v>
      </c>
      <c r="D8" s="79" t="s">
        <v>64</v>
      </c>
      <c r="E8" s="81">
        <v>1710.34</v>
      </c>
      <c r="F8" s="82">
        <v>237.5</v>
      </c>
      <c r="G8" s="83">
        <v>1472.84</v>
      </c>
    </row>
    <row r="9" spans="3:7" ht="21">
      <c r="C9" s="79" t="s">
        <v>65</v>
      </c>
      <c r="D9" s="79" t="s">
        <v>66</v>
      </c>
      <c r="E9" s="81">
        <v>874.32</v>
      </c>
      <c r="F9" s="82">
        <v>237.5</v>
      </c>
      <c r="G9" s="83">
        <v>636.82</v>
      </c>
    </row>
    <row r="10" spans="3:7" ht="21">
      <c r="C10" s="79" t="s">
        <v>67</v>
      </c>
      <c r="D10" s="79" t="s">
        <v>68</v>
      </c>
      <c r="E10" s="81">
        <v>1710.34</v>
      </c>
      <c r="F10" s="82">
        <v>237.5</v>
      </c>
      <c r="G10" s="83">
        <v>1472.84</v>
      </c>
    </row>
    <row r="11" spans="3:7" ht="21">
      <c r="C11" s="79" t="s">
        <v>69</v>
      </c>
      <c r="D11" s="79" t="s">
        <v>70</v>
      </c>
      <c r="E11" s="81">
        <v>1181.32</v>
      </c>
      <c r="F11" s="82">
        <v>237.5</v>
      </c>
      <c r="G11" s="83">
        <v>943.82</v>
      </c>
    </row>
    <row r="12" spans="3:7" ht="21">
      <c r="C12" s="79" t="s">
        <v>71</v>
      </c>
      <c r="D12" s="79" t="s">
        <v>72</v>
      </c>
      <c r="E12" s="81">
        <v>1710.34</v>
      </c>
      <c r="F12" s="82">
        <v>237.5</v>
      </c>
      <c r="G12" s="83">
        <v>1472.84</v>
      </c>
    </row>
    <row r="13" spans="3:7" ht="21">
      <c r="C13" s="79" t="s">
        <v>73</v>
      </c>
      <c r="D13" s="79" t="s">
        <v>56</v>
      </c>
      <c r="E13" s="81">
        <v>1677.38</v>
      </c>
      <c r="F13" s="82">
        <v>237.5</v>
      </c>
      <c r="G13" s="83">
        <v>1439.88</v>
      </c>
    </row>
    <row r="14" spans="3:7" ht="21">
      <c r="C14" s="79" t="s">
        <v>74</v>
      </c>
      <c r="D14" s="79" t="s">
        <v>75</v>
      </c>
      <c r="E14" s="81">
        <v>617.48</v>
      </c>
      <c r="F14" s="82">
        <v>237.5</v>
      </c>
      <c r="G14" s="83">
        <v>379.98</v>
      </c>
    </row>
    <row r="15" spans="3:7" ht="21">
      <c r="C15" s="79" t="s">
        <v>76</v>
      </c>
      <c r="D15" s="79" t="s">
        <v>77</v>
      </c>
      <c r="E15" s="81">
        <v>1644.41</v>
      </c>
      <c r="F15" s="82">
        <v>237.5</v>
      </c>
      <c r="G15" s="83">
        <v>1406.91</v>
      </c>
    </row>
    <row r="16" spans="3:7" ht="21">
      <c r="C16" s="79" t="s">
        <v>78</v>
      </c>
      <c r="D16" s="79" t="s">
        <v>79</v>
      </c>
      <c r="E16" s="81">
        <v>898.4</v>
      </c>
      <c r="F16" s="82">
        <v>237.5</v>
      </c>
      <c r="G16" s="83">
        <v>660.9</v>
      </c>
    </row>
    <row r="17" spans="3:7" ht="21">
      <c r="C17" s="79" t="s">
        <v>80</v>
      </c>
      <c r="D17" s="79" t="s">
        <v>81</v>
      </c>
      <c r="E17" s="81">
        <v>1242.59</v>
      </c>
      <c r="F17" s="82">
        <v>237.5</v>
      </c>
      <c r="G17" s="83">
        <v>1005.09</v>
      </c>
    </row>
    <row r="18" spans="3:7" ht="21">
      <c r="C18" s="79" t="s">
        <v>82</v>
      </c>
      <c r="D18" s="79" t="s">
        <v>83</v>
      </c>
      <c r="E18" s="81">
        <v>1710.34</v>
      </c>
      <c r="F18" s="82">
        <v>237.5</v>
      </c>
      <c r="G18" s="83">
        <v>1472.84</v>
      </c>
    </row>
    <row r="19" spans="3:7" ht="21">
      <c r="C19" s="79" t="s">
        <v>84</v>
      </c>
      <c r="D19" s="79" t="s">
        <v>85</v>
      </c>
      <c r="E19" s="81">
        <v>1701.88</v>
      </c>
      <c r="F19" s="82">
        <v>237.5</v>
      </c>
      <c r="G19" s="83">
        <v>1464.38</v>
      </c>
    </row>
    <row r="20" spans="3:7" ht="21">
      <c r="C20" s="79" t="s">
        <v>86</v>
      </c>
      <c r="D20" s="79" t="s">
        <v>87</v>
      </c>
      <c r="E20" s="81">
        <v>1253.38</v>
      </c>
      <c r="F20" s="82">
        <v>237.5</v>
      </c>
      <c r="G20" s="83">
        <v>1015.88</v>
      </c>
    </row>
    <row r="21" spans="3:7" ht="21">
      <c r="C21" s="79" t="s">
        <v>88</v>
      </c>
      <c r="D21" s="79" t="s">
        <v>89</v>
      </c>
      <c r="E21" s="81">
        <v>1441.47</v>
      </c>
      <c r="F21" s="82">
        <v>237.5</v>
      </c>
      <c r="G21" s="83">
        <v>1203.97</v>
      </c>
    </row>
    <row r="22" spans="3:7" ht="21">
      <c r="C22" s="79" t="s">
        <v>90</v>
      </c>
      <c r="D22" s="79" t="s">
        <v>91</v>
      </c>
      <c r="E22" s="81">
        <v>717.99</v>
      </c>
      <c r="F22" s="82">
        <v>237.5</v>
      </c>
      <c r="G22" s="83">
        <v>480.49</v>
      </c>
    </row>
    <row r="23" spans="3:7" ht="21">
      <c r="C23" s="86" t="s">
        <v>92</v>
      </c>
      <c r="D23" s="86"/>
      <c r="G23" s="84" t="s">
        <v>93</v>
      </c>
    </row>
    <row r="24" spans="3:7" ht="21">
      <c r="C24" s="79" t="s">
        <v>94</v>
      </c>
      <c r="D24" s="79" t="s">
        <v>95</v>
      </c>
      <c r="E24" s="81">
        <v>1536.83</v>
      </c>
      <c r="F24" s="82">
        <v>237.5</v>
      </c>
      <c r="G24" s="83">
        <v>1299.33</v>
      </c>
    </row>
    <row r="25" spans="3:7" ht="21">
      <c r="C25" s="79" t="s">
        <v>96</v>
      </c>
      <c r="D25" s="79" t="s">
        <v>97</v>
      </c>
      <c r="E25" s="81">
        <v>1543.55</v>
      </c>
      <c r="F25" s="82">
        <v>237.5</v>
      </c>
      <c r="G25" s="83">
        <v>1306.05</v>
      </c>
    </row>
    <row r="26" spans="3:7" ht="21">
      <c r="C26" s="79" t="s">
        <v>98</v>
      </c>
      <c r="D26" s="79" t="s">
        <v>99</v>
      </c>
      <c r="E26" s="81">
        <v>1054.33</v>
      </c>
      <c r="F26" s="82">
        <v>237.5</v>
      </c>
      <c r="G26" s="83">
        <v>816.83</v>
      </c>
    </row>
    <row r="27" spans="3:7" ht="21">
      <c r="C27" s="79" t="s">
        <v>100</v>
      </c>
      <c r="D27" s="79" t="s">
        <v>58</v>
      </c>
      <c r="E27" s="81">
        <v>1563.07</v>
      </c>
      <c r="F27" s="82">
        <v>237.5</v>
      </c>
      <c r="G27" s="83">
        <v>1325.57</v>
      </c>
    </row>
    <row r="28" spans="3:7" ht="21">
      <c r="C28" s="79" t="s">
        <v>101</v>
      </c>
      <c r="D28" s="79" t="s">
        <v>102</v>
      </c>
      <c r="E28" s="81">
        <v>1563.07</v>
      </c>
      <c r="F28" s="82">
        <v>237.5</v>
      </c>
      <c r="G28" s="83">
        <v>1325.57</v>
      </c>
    </row>
    <row r="29" spans="3:7" ht="21">
      <c r="C29" s="79" t="s">
        <v>103</v>
      </c>
      <c r="D29" s="79" t="s">
        <v>99</v>
      </c>
      <c r="E29" s="81">
        <v>1089.69</v>
      </c>
      <c r="F29" s="82">
        <v>237.5</v>
      </c>
      <c r="G29" s="83">
        <v>852.19</v>
      </c>
    </row>
    <row r="30" spans="3:7" ht="21">
      <c r="C30" s="79" t="s">
        <v>104</v>
      </c>
      <c r="D30" s="79" t="s">
        <v>105</v>
      </c>
      <c r="E30" s="81">
        <v>1513.07</v>
      </c>
      <c r="F30" s="82">
        <v>237.5</v>
      </c>
      <c r="G30" s="83">
        <v>1275.57</v>
      </c>
    </row>
    <row r="31" spans="3:7" ht="21">
      <c r="C31" s="79" t="s">
        <v>106</v>
      </c>
      <c r="D31" s="79" t="s">
        <v>107</v>
      </c>
      <c r="E31" s="81">
        <v>1563.07</v>
      </c>
      <c r="F31" s="82">
        <v>237.5</v>
      </c>
      <c r="G31" s="83">
        <v>1325.57</v>
      </c>
    </row>
    <row r="32" spans="3:7" ht="21">
      <c r="C32" s="85">
        <f>D32/27</f>
        <v>1392.1044444444447</v>
      </c>
      <c r="D32" s="85">
        <f>SUM(E4:E31)</f>
        <v>37586.82000000001</v>
      </c>
      <c r="E32" s="81"/>
      <c r="F32" s="82"/>
      <c r="G32" s="83"/>
    </row>
    <row r="33" spans="3:7" ht="21">
      <c r="C33" s="86" t="s">
        <v>108</v>
      </c>
      <c r="D33" s="86"/>
      <c r="G33" s="84" t="s">
        <v>93</v>
      </c>
    </row>
    <row r="34" spans="3:7" ht="21">
      <c r="C34" s="79" t="s">
        <v>109</v>
      </c>
      <c r="D34" s="79" t="s">
        <v>110</v>
      </c>
      <c r="E34" s="81">
        <v>924.56</v>
      </c>
      <c r="F34" s="82">
        <v>237.5</v>
      </c>
      <c r="G34" s="83">
        <v>687.06</v>
      </c>
    </row>
    <row r="35" spans="3:7" ht="21">
      <c r="C35" s="79" t="s">
        <v>111</v>
      </c>
      <c r="D35" s="79" t="s">
        <v>112</v>
      </c>
      <c r="E35" s="81">
        <v>1378.1</v>
      </c>
      <c r="F35" s="82">
        <v>237.5</v>
      </c>
      <c r="G35" s="83">
        <v>1140.6</v>
      </c>
    </row>
    <row r="36" spans="3:7" ht="21">
      <c r="C36" s="79" t="s">
        <v>113</v>
      </c>
      <c r="D36" s="79" t="s">
        <v>56</v>
      </c>
      <c r="E36" s="81">
        <v>1378.1</v>
      </c>
      <c r="F36" s="82">
        <v>237.5</v>
      </c>
      <c r="G36" s="83">
        <v>1140.6</v>
      </c>
    </row>
    <row r="37" spans="3:7" ht="21">
      <c r="C37" s="79" t="s">
        <v>114</v>
      </c>
      <c r="D37" s="79" t="s">
        <v>115</v>
      </c>
      <c r="E37" s="81">
        <v>934.47</v>
      </c>
      <c r="F37" s="82">
        <v>237.5</v>
      </c>
      <c r="G37" s="83">
        <v>696.97</v>
      </c>
    </row>
    <row r="38" spans="3:7" ht="21">
      <c r="C38" s="79" t="s">
        <v>116</v>
      </c>
      <c r="D38" s="79" t="s">
        <v>62</v>
      </c>
      <c r="E38" s="81">
        <v>807.94</v>
      </c>
      <c r="F38" s="82">
        <v>237.5</v>
      </c>
      <c r="G38" s="83">
        <v>570.44</v>
      </c>
    </row>
    <row r="39" spans="3:7" ht="21">
      <c r="C39" s="79" t="s">
        <v>117</v>
      </c>
      <c r="D39" s="79" t="s">
        <v>118</v>
      </c>
      <c r="E39" s="81">
        <v>1369</v>
      </c>
      <c r="F39" s="82">
        <v>237.5</v>
      </c>
      <c r="G39" s="83">
        <v>1131.5</v>
      </c>
    </row>
    <row r="40" spans="3:7" ht="21">
      <c r="C40" s="79" t="s">
        <v>119</v>
      </c>
      <c r="D40" s="79" t="s">
        <v>120</v>
      </c>
      <c r="E40" s="81">
        <v>1376.75</v>
      </c>
      <c r="F40" s="82">
        <v>237.5</v>
      </c>
      <c r="G40" s="83">
        <v>1139.25</v>
      </c>
    </row>
    <row r="41" spans="3:4" ht="15">
      <c r="C41" s="86" t="s">
        <v>121</v>
      </c>
      <c r="D41" s="86"/>
    </row>
    <row r="42" spans="3:7" ht="21">
      <c r="C42" s="79" t="s">
        <v>122</v>
      </c>
      <c r="D42" s="79" t="s">
        <v>123</v>
      </c>
      <c r="E42" s="81">
        <v>1736.93</v>
      </c>
      <c r="F42" s="82">
        <v>237.5</v>
      </c>
      <c r="G42" s="83">
        <v>1499.43</v>
      </c>
    </row>
    <row r="43" spans="3:7" ht="21">
      <c r="C43" s="79" t="s">
        <v>124</v>
      </c>
      <c r="D43" s="79" t="s">
        <v>97</v>
      </c>
      <c r="E43" s="81">
        <v>1269.76</v>
      </c>
      <c r="F43" s="82">
        <v>237.5</v>
      </c>
      <c r="G43" s="83">
        <v>1032.26</v>
      </c>
    </row>
    <row r="44" spans="3:4" ht="15.75" thickBot="1">
      <c r="C44" s="80">
        <f>D44/9</f>
        <v>1241.7344444444445</v>
      </c>
      <c r="D44" s="80">
        <f>SUM(E34:E43)</f>
        <v>11175.61</v>
      </c>
    </row>
    <row r="45" spans="3:7" ht="15.75" thickBot="1">
      <c r="C45" s="78"/>
      <c r="D45" s="78"/>
      <c r="E45" s="85">
        <v>38762.43</v>
      </c>
      <c r="F45" s="87">
        <v>48762.43</v>
      </c>
      <c r="G45" s="88"/>
    </row>
    <row r="48" ht="15">
      <c r="D48" s="80">
        <f>D32+D44</f>
        <v>48762.43000000001</v>
      </c>
    </row>
  </sheetData>
  <sheetProtection/>
  <mergeCells count="5">
    <mergeCell ref="C3:D3"/>
    <mergeCell ref="C23:D23"/>
    <mergeCell ref="C33:D33"/>
    <mergeCell ref="C41:D41"/>
    <mergeCell ref="F45:G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Giaccaglia Stefano</dc:creator>
  <cp:keywords/>
  <dc:description/>
  <cp:lastModifiedBy>Giaccaglia Stefano</cp:lastModifiedBy>
  <cp:lastPrinted>2019-04-17T09:15:24Z</cp:lastPrinted>
  <dcterms:created xsi:type="dcterms:W3CDTF">2015-11-27T14:57:07Z</dcterms:created>
  <dcterms:modified xsi:type="dcterms:W3CDTF">2019-04-17T09:16:06Z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